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isplay Brightness Calculator" sheetId="1" r:id="rId1"/>
    <sheet name="Supplementary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<sst xmlns="http://schemas.openxmlformats.org/spreadsheetml/2006/main" count="96" uniqueCount="56">
  <si>
    <r>
      <t xml:space="preserve">LED Display Brightness Calculator
</t>
    </r>
    <r>
      <rPr>
        <b/>
        <sz val="14"/>
        <rFont val="Arial"/>
        <charset val="134"/>
      </rPr>
      <t>(base on LED chip brightness)</t>
    </r>
  </si>
  <si>
    <t>R/G/B Chip</t>
  </si>
  <si>
    <r>
      <t>R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mcd</t>
    </r>
    <r>
      <rPr>
        <b/>
        <sz val="14"/>
        <rFont val="宋体"/>
        <charset val="134"/>
      </rPr>
      <t>）</t>
    </r>
  </si>
  <si>
    <r>
      <t>G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mcd</t>
    </r>
    <r>
      <rPr>
        <b/>
        <sz val="14"/>
        <rFont val="宋体"/>
        <charset val="134"/>
      </rPr>
      <t>）</t>
    </r>
  </si>
  <si>
    <r>
      <t>B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mcd</t>
    </r>
    <r>
      <rPr>
        <b/>
        <sz val="14"/>
        <rFont val="宋体"/>
        <charset val="134"/>
      </rPr>
      <t>）</t>
    </r>
  </si>
  <si>
    <t>Note</t>
  </si>
  <si>
    <t>Min</t>
  </si>
  <si>
    <t>*input the minimum brightness value</t>
  </si>
  <si>
    <t>Max</t>
  </si>
  <si>
    <t>*input the maximum brightness value</t>
  </si>
  <si>
    <t>Average</t>
  </si>
  <si>
    <t>automated calculation</t>
  </si>
  <si>
    <t>10% brightness value</t>
  </si>
  <si>
    <t>Least 10%
Chip Brightness Value</t>
  </si>
  <si>
    <t>Item</t>
  </si>
  <si>
    <t>Value</t>
  </si>
  <si>
    <t>Unit</t>
  </si>
  <si>
    <t>R chip brightness</t>
  </si>
  <si>
    <t>mcd</t>
  </si>
  <si>
    <t>G chip brightness</t>
  </si>
  <si>
    <t>B chip brightness</t>
  </si>
  <si>
    <t>Volume of
LED Chips</t>
  </si>
  <si>
    <t>R</t>
  </si>
  <si>
    <t>pcs</t>
  </si>
  <si>
    <t>LED chip volume;
Often 1*R, 1*G,1*B</t>
  </si>
  <si>
    <t>G</t>
  </si>
  <si>
    <t>B</t>
  </si>
  <si>
    <t>LED brightness</t>
  </si>
  <si>
    <t>cd</t>
  </si>
  <si>
    <t>Pitch at X-axis</t>
  </si>
  <si>
    <t>mm</t>
  </si>
  <si>
    <t>input pixel pitch value</t>
  </si>
  <si>
    <t>Pitch at Y-axis</t>
  </si>
  <si>
    <t>Volume of LEDs</t>
  </si>
  <si>
    <r>
      <t>pcs/</t>
    </r>
    <r>
      <rPr>
        <sz val="10"/>
        <rFont val="宋体"/>
        <charset val="134"/>
      </rPr>
      <t>㎡</t>
    </r>
  </si>
  <si>
    <t>Scan Value</t>
  </si>
  <si>
    <t>scan</t>
  </si>
  <si>
    <t>LED display scan value;
for a static display, input 1</t>
  </si>
  <si>
    <t>Volume of lit LEDs</t>
  </si>
  <si>
    <t>Display Brightness</t>
  </si>
  <si>
    <t>nit</t>
  </si>
  <si>
    <t>no mask / no brightness loss</t>
  </si>
  <si>
    <t>Display Brightness (masks used)</t>
  </si>
  <si>
    <t>masks caused 20% brightness losses</t>
  </si>
  <si>
    <r>
      <t>Note:</t>
    </r>
    <r>
      <rPr>
        <b/>
        <sz val="12"/>
        <rFont val="Arial"/>
        <charset val="134"/>
      </rPr>
      <t xml:space="preserve">
</t>
    </r>
    <r>
      <rPr>
        <b/>
        <sz val="10"/>
        <rFont val="Arial"/>
        <charset val="134"/>
      </rPr>
      <t xml:space="preserve">1. </t>
    </r>
    <r>
      <rPr>
        <sz val="10"/>
        <rFont val="Arial"/>
        <charset val="134"/>
      </rPr>
      <t>Use Kinglight 2020-BB-S1 LED for P2.5/32S LED display as an example here;</t>
    </r>
    <r>
      <rPr>
        <b/>
        <sz val="10"/>
        <rFont val="Arial"/>
        <charset val="134"/>
      </rPr>
      <t xml:space="preserve">
2. </t>
    </r>
    <r>
      <rPr>
        <sz val="10"/>
        <rFont val="Arial"/>
        <charset val="134"/>
      </rPr>
      <t xml:space="preserve">*Input values from the product label [image on the right / the column of IV(mcd) ]; please consult for the values of a specific LED;
</t>
    </r>
    <r>
      <rPr>
        <b/>
        <sz val="10"/>
        <rFont val="Arial"/>
        <charset val="134"/>
      </rPr>
      <t>3.</t>
    </r>
    <r>
      <rPr>
        <sz val="10"/>
        <rFont val="Arial"/>
        <charset val="134"/>
      </rPr>
      <t xml:space="preserve"> Input values only in the blue boxes; yellow boxs are for automated calculation only;
</t>
    </r>
    <r>
      <rPr>
        <b/>
        <sz val="10"/>
        <rFont val="Arial"/>
        <charset val="134"/>
      </rPr>
      <t>4.</t>
    </r>
    <r>
      <rPr>
        <sz val="10"/>
        <rFont val="Arial"/>
        <charset val="134"/>
      </rPr>
      <t xml:space="preserve"> LED display brightness calculator produces results for reference only; it may slightly differ from the actual values.
</t>
    </r>
    <r>
      <rPr>
        <b/>
        <sz val="10"/>
        <rFont val="Arial"/>
        <charset val="134"/>
      </rPr>
      <t>5.</t>
    </r>
    <r>
      <rPr>
        <sz val="10"/>
        <rFont val="Arial"/>
        <charset val="134"/>
      </rPr>
      <t xml:space="preserve"> The supplementary worksheet provides automated calculation of LED chips' brightness from LED display brightness.</t>
    </r>
  </si>
  <si>
    <r>
      <t xml:space="preserve">LED Chip Brightness Calculator
</t>
    </r>
    <r>
      <rPr>
        <b/>
        <sz val="14"/>
        <rFont val="Arial"/>
        <charset val="134"/>
      </rPr>
      <t>(from Display to LED)</t>
    </r>
  </si>
  <si>
    <r>
      <t>LED Display Brightness (20% losses</t>
    </r>
    <r>
      <rPr>
        <b/>
        <sz val="10"/>
        <rFont val="宋体"/>
        <charset val="134"/>
      </rPr>
      <t>）</t>
    </r>
  </si>
  <si>
    <r>
      <t>nit(cd/m</t>
    </r>
    <r>
      <rPr>
        <vertAlign val="superscript"/>
        <sz val="10"/>
        <rFont val="Arial"/>
        <charset val="134"/>
      </rPr>
      <t>2</t>
    </r>
    <r>
      <rPr>
        <sz val="10"/>
        <rFont val="Arial"/>
        <charset val="134"/>
      </rPr>
      <t>)</t>
    </r>
  </si>
  <si>
    <t>LED Display Brightness (no loss)</t>
  </si>
  <si>
    <r>
      <t>pcs/m</t>
    </r>
    <r>
      <rPr>
        <vertAlign val="superscript"/>
        <sz val="10"/>
        <rFont val="Arial"/>
        <charset val="134"/>
      </rPr>
      <t>2</t>
    </r>
  </si>
  <si>
    <t>Brightness of LED</t>
  </si>
  <si>
    <t>Value of Scan</t>
  </si>
  <si>
    <t>Brightness of LED (static display)</t>
  </si>
  <si>
    <t>Volume of LED Chips</t>
  </si>
  <si>
    <t>LED Chip Brightness</t>
  </si>
  <si>
    <r>
      <t>Note:</t>
    </r>
    <r>
      <rPr>
        <sz val="12"/>
        <rFont val="Arial"/>
        <charset val="134"/>
      </rPr>
      <t xml:space="preserve">
</t>
    </r>
    <r>
      <rPr>
        <sz val="10"/>
        <rFont val="Arial"/>
        <charset val="134"/>
      </rPr>
      <t>Use 1200 nits (at 20% brightness losses)  P6/16S LED display as an example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</si>
</sst>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34">
    <font>
      <sz val="12"/>
      <name val="宋体"/>
      <charset val="134"/>
    </font>
    <font>
      <b/>
      <sz val="24"/>
      <name val="Arial"/>
      <charset val="134"/>
    </font>
    <font>
      <b/>
      <sz val="20"/>
      <name val="宋体"/>
      <charset val="134"/>
    </font>
    <font>
      <b/>
      <sz val="16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2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8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10"/>
      <name val="宋体"/>
      <charset val="134"/>
    </font>
    <font>
      <b/>
      <sz val="18"/>
      <color indexed="56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62"/>
      <name val="宋体"/>
      <charset val="134"/>
    </font>
    <font>
      <b/>
      <sz val="12"/>
      <color indexed="63"/>
      <name val="宋体"/>
      <charset val="134"/>
    </font>
    <font>
      <b/>
      <sz val="12"/>
      <color indexed="52"/>
      <name val="宋体"/>
      <charset val="134"/>
    </font>
    <font>
      <b/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2"/>
      <color indexed="8"/>
      <name val="宋体"/>
      <charset val="134"/>
    </font>
    <font>
      <sz val="12"/>
      <color indexed="17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vertAlign val="superscript"/>
      <sz val="10"/>
      <name val="Arial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9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0" fillId="0" borderId="0" xfId="49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left" vertical="center"/>
    </xf>
    <xf numFmtId="0" fontId="5" fillId="3" borderId="2" xfId="49" applyFont="1" applyFill="1" applyBorder="1" applyAlignment="1">
      <alignment horizontal="center" vertical="center"/>
    </xf>
    <xf numFmtId="0" fontId="5" fillId="3" borderId="4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center" vertical="center"/>
    </xf>
    <xf numFmtId="0" fontId="5" fillId="4" borderId="4" xfId="49" applyFont="1" applyFill="1" applyBorder="1" applyAlignment="1">
      <alignment horizontal="center" vertical="center"/>
    </xf>
    <xf numFmtId="176" fontId="5" fillId="4" borderId="2" xfId="49" applyNumberFormat="1" applyFont="1" applyFill="1" applyBorder="1" applyAlignment="1">
      <alignment horizontal="center" vertical="center"/>
    </xf>
    <xf numFmtId="176" fontId="5" fillId="4" borderId="4" xfId="49" applyNumberFormat="1" applyFont="1" applyFill="1" applyBorder="1" applyAlignment="1">
      <alignment horizontal="center" vertical="center"/>
    </xf>
    <xf numFmtId="0" fontId="5" fillId="3" borderId="3" xfId="49" applyFont="1" applyFill="1" applyBorder="1" applyAlignment="1">
      <alignment horizontal="center" vertical="center"/>
    </xf>
    <xf numFmtId="176" fontId="5" fillId="4" borderId="3" xfId="49" applyNumberFormat="1" applyFont="1" applyFill="1" applyBorder="1" applyAlignment="1">
      <alignment horizontal="center" vertical="center"/>
    </xf>
    <xf numFmtId="0" fontId="6" fillId="0" borderId="0" xfId="49" applyFont="1" applyAlignment="1">
      <alignment horizontal="left" vertical="top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5" borderId="3" xfId="0" applyFont="1" applyFill="1" applyBorder="1">
      <alignment vertical="center"/>
    </xf>
    <xf numFmtId="0" fontId="5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0" fillId="0" borderId="0" xfId="0" applyFill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177" fontId="5" fillId="4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3" borderId="3" xfId="0" applyFont="1" applyFill="1" applyBorder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4" borderId="3" xfId="0" applyFont="1" applyFill="1" applyBorder="1">
      <alignment vertical="center"/>
    </xf>
    <xf numFmtId="0" fontId="5" fillId="2" borderId="3" xfId="0" applyFont="1" applyFill="1" applyBorder="1" applyAlignment="1">
      <alignment vertical="center" wrapText="1"/>
    </xf>
    <xf numFmtId="178" fontId="5" fillId="4" borderId="3" xfId="0" applyNumberFormat="1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建 Microsoft Excel 工作表" xfId="49"/>
  </cellStyles>
  <tableStyles count="0" defaultTableStyle="TableStyleMedium9" defaultPivotStyle="PivotStyleLight16"/>
  <colors>
    <mruColors>
      <color rgb="00FF99CC"/>
      <color rgb="00000000"/>
      <color rgb="00CCFFCC"/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2390140</xdr:colOff>
      <xdr:row>25</xdr:row>
      <xdr:rowOff>11430</xdr:rowOff>
    </xdr:from>
    <xdr:to>
      <xdr:col>13</xdr:col>
      <xdr:colOff>524510</xdr:colOff>
      <xdr:row>32</xdr:row>
      <xdr:rowOff>47625</xdr:rowOff>
    </xdr:to>
    <xdr:pic>
      <xdr:nvPicPr>
        <xdr:cNvPr id="3" name="图片 2" descr="Kinglight 2020-BB-S1 LED label-c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19290" y="7694930"/>
          <a:ext cx="4963795" cy="3662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46355</xdr:colOff>
      <xdr:row>0</xdr:row>
      <xdr:rowOff>0</xdr:rowOff>
    </xdr:from>
    <xdr:to>
      <xdr:col>2</xdr:col>
      <xdr:colOff>2181225</xdr:colOff>
      <xdr:row>0</xdr:row>
      <xdr:rowOff>0</xdr:rowOff>
    </xdr:to>
    <xdr:pic>
      <xdr:nvPicPr>
        <xdr:cNvPr id="2051" name="Picture 45"/>
        <xdr:cNvPicPr>
          <a:picLocks noChangeAspect="1"/>
        </xdr:cNvPicPr>
      </xdr:nvPicPr>
      <xdr:blipFill>
        <a:blip r:embed="rId1"/>
        <a:srcRect l="9581" t="8369" b="6604"/>
        <a:stretch>
          <a:fillRect/>
        </a:stretch>
      </xdr:blipFill>
      <xdr:spPr>
        <a:xfrm>
          <a:off x="332105" y="0"/>
          <a:ext cx="213487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6"/>
  <sheetViews>
    <sheetView tabSelected="1" zoomScaleSheetLayoutView="60" workbookViewId="0">
      <selection activeCell="G26" sqref="G26"/>
    </sheetView>
  </sheetViews>
  <sheetFormatPr defaultColWidth="9" defaultRowHeight="14.25" outlineLevelCol="6"/>
  <cols>
    <col min="1" max="1" width="1.875" customWidth="1"/>
    <col min="2" max="2" width="21" customWidth="1"/>
    <col min="3" max="5" width="12.625" customWidth="1"/>
    <col min="6" max="6" width="31.375" customWidth="1"/>
    <col min="10" max="10" width="6.875" customWidth="1"/>
    <col min="11" max="11" width="6.375" customWidth="1"/>
  </cols>
  <sheetData>
    <row r="1" ht="65" customHeight="1" spans="2:6">
      <c r="B1" s="19" t="s">
        <v>0</v>
      </c>
      <c r="C1" s="20"/>
      <c r="D1" s="20"/>
      <c r="E1" s="20"/>
      <c r="F1" s="20"/>
    </row>
    <row r="2" ht="36" customHeight="1" spans="2:6">
      <c r="B2" s="21" t="s">
        <v>1</v>
      </c>
      <c r="C2" s="21" t="s">
        <v>2</v>
      </c>
      <c r="D2" s="21" t="s">
        <v>3</v>
      </c>
      <c r="E2" s="21" t="s">
        <v>4</v>
      </c>
      <c r="F2" s="22" t="s">
        <v>5</v>
      </c>
    </row>
    <row r="3" ht="20.25" customHeight="1" spans="2:6">
      <c r="B3" s="23" t="s">
        <v>6</v>
      </c>
      <c r="C3" s="24">
        <v>60</v>
      </c>
      <c r="D3" s="24">
        <v>140</v>
      </c>
      <c r="E3" s="24">
        <v>32</v>
      </c>
      <c r="F3" s="25" t="s">
        <v>7</v>
      </c>
    </row>
    <row r="4" ht="20.25" customHeight="1" spans="2:6">
      <c r="B4" s="23" t="s">
        <v>8</v>
      </c>
      <c r="C4" s="24">
        <v>72</v>
      </c>
      <c r="D4" s="24">
        <v>168</v>
      </c>
      <c r="E4" s="24">
        <v>38.4</v>
      </c>
      <c r="F4" s="25" t="s">
        <v>9</v>
      </c>
    </row>
    <row r="5" ht="20.25" customHeight="1" spans="2:6">
      <c r="B5" s="23" t="s">
        <v>10</v>
      </c>
      <c r="C5" s="26">
        <f>(C3+C4)/2</f>
        <v>66</v>
      </c>
      <c r="D5" s="26">
        <f>(D3+D4)/2</f>
        <v>154</v>
      </c>
      <c r="E5" s="26">
        <f>(E3+E4)/2</f>
        <v>35.2</v>
      </c>
      <c r="F5" s="25" t="s">
        <v>11</v>
      </c>
    </row>
    <row r="6" ht="20.25" customHeight="1" spans="2:6">
      <c r="B6" s="23" t="s">
        <v>12</v>
      </c>
      <c r="C6" s="26">
        <f>C5/3</f>
        <v>22</v>
      </c>
      <c r="D6" s="26">
        <f>D5/6</f>
        <v>25.6666666666667</v>
      </c>
      <c r="E6" s="26">
        <f>E5/1</f>
        <v>35.2</v>
      </c>
      <c r="F6" s="25" t="s">
        <v>11</v>
      </c>
    </row>
    <row r="7" ht="20.25" customHeight="1" spans="2:6">
      <c r="B7" s="27" t="s">
        <v>13</v>
      </c>
      <c r="C7" s="26">
        <f>MIN(C6:E6)</f>
        <v>22</v>
      </c>
      <c r="D7" s="26"/>
      <c r="E7" s="26"/>
      <c r="F7" s="28" t="s">
        <v>11</v>
      </c>
    </row>
    <row r="8" ht="14" customHeight="1" spans="2:6">
      <c r="B8" s="23"/>
      <c r="C8" s="26"/>
      <c r="D8" s="26"/>
      <c r="E8" s="26"/>
      <c r="F8" s="29"/>
    </row>
    <row r="9" ht="9" customHeight="1" spans="2:7">
      <c r="B9" s="30"/>
      <c r="C9" s="31"/>
      <c r="D9" s="31"/>
      <c r="E9" s="31"/>
      <c r="F9" s="32"/>
      <c r="G9" s="33"/>
    </row>
    <row r="10" ht="22" customHeight="1" spans="2:6">
      <c r="B10" s="6" t="s">
        <v>14</v>
      </c>
      <c r="C10" s="6"/>
      <c r="D10" s="6" t="s">
        <v>15</v>
      </c>
      <c r="E10" s="6" t="s">
        <v>16</v>
      </c>
      <c r="F10" s="6" t="s">
        <v>5</v>
      </c>
    </row>
    <row r="11" ht="23.25" customHeight="1" spans="2:6">
      <c r="B11" s="34" t="s">
        <v>17</v>
      </c>
      <c r="C11" s="34"/>
      <c r="D11" s="35">
        <f>C7*3</f>
        <v>66</v>
      </c>
      <c r="E11" s="36" t="s">
        <v>18</v>
      </c>
      <c r="F11" s="37" t="s">
        <v>11</v>
      </c>
    </row>
    <row r="12" ht="23.25" customHeight="1" spans="2:6">
      <c r="B12" s="34" t="s">
        <v>19</v>
      </c>
      <c r="C12" s="34"/>
      <c r="D12" s="35">
        <f>C7*6</f>
        <v>132</v>
      </c>
      <c r="E12" s="36" t="s">
        <v>18</v>
      </c>
      <c r="F12" s="38"/>
    </row>
    <row r="13" ht="23.25" customHeight="1" spans="2:6">
      <c r="B13" s="34" t="s">
        <v>20</v>
      </c>
      <c r="C13" s="34"/>
      <c r="D13" s="35">
        <f>C7*1</f>
        <v>22</v>
      </c>
      <c r="E13" s="36" t="s">
        <v>18</v>
      </c>
      <c r="F13" s="39"/>
    </row>
    <row r="14" ht="23.25" customHeight="1" spans="2:6">
      <c r="B14" s="27" t="s">
        <v>21</v>
      </c>
      <c r="C14" s="23" t="s">
        <v>22</v>
      </c>
      <c r="D14" s="40">
        <v>1</v>
      </c>
      <c r="E14" s="36" t="s">
        <v>23</v>
      </c>
      <c r="F14" s="41" t="s">
        <v>24</v>
      </c>
    </row>
    <row r="15" ht="23.25" customHeight="1" spans="2:6">
      <c r="B15" s="23"/>
      <c r="C15" s="23" t="s">
        <v>25</v>
      </c>
      <c r="D15" s="40">
        <v>1</v>
      </c>
      <c r="E15" s="36" t="s">
        <v>23</v>
      </c>
      <c r="F15" s="38"/>
    </row>
    <row r="16" ht="23.25" customHeight="1" spans="2:6">
      <c r="B16" s="23"/>
      <c r="C16" s="23" t="s">
        <v>26</v>
      </c>
      <c r="D16" s="40">
        <v>1</v>
      </c>
      <c r="E16" s="36" t="s">
        <v>23</v>
      </c>
      <c r="F16" s="39"/>
    </row>
    <row r="17" ht="23.25" customHeight="1" spans="2:6">
      <c r="B17" s="42" t="s">
        <v>27</v>
      </c>
      <c r="C17" s="43"/>
      <c r="D17" s="44">
        <f>(D11*D14+D12*D15+D13*D16)/1000</f>
        <v>0.22</v>
      </c>
      <c r="E17" s="36" t="s">
        <v>28</v>
      </c>
      <c r="F17" s="39" t="s">
        <v>11</v>
      </c>
    </row>
    <row r="18" ht="23.25" customHeight="1" spans="2:6">
      <c r="B18" s="23" t="s">
        <v>29</v>
      </c>
      <c r="C18" s="23"/>
      <c r="D18" s="40">
        <v>2.5</v>
      </c>
      <c r="E18" s="36" t="s">
        <v>30</v>
      </c>
      <c r="F18" s="36" t="s">
        <v>31</v>
      </c>
    </row>
    <row r="19" ht="23.25" customHeight="1" spans="2:6">
      <c r="B19" s="23" t="s">
        <v>32</v>
      </c>
      <c r="C19" s="23"/>
      <c r="D19" s="40">
        <v>2.5</v>
      </c>
      <c r="E19" s="36" t="s">
        <v>30</v>
      </c>
      <c r="F19" s="36" t="s">
        <v>31</v>
      </c>
    </row>
    <row r="20" ht="23.25" customHeight="1" spans="2:6">
      <c r="B20" s="42" t="s">
        <v>33</v>
      </c>
      <c r="C20" s="43"/>
      <c r="D20" s="44">
        <f>1000*1000/D18/D19</f>
        <v>160000</v>
      </c>
      <c r="E20" s="36" t="s">
        <v>34</v>
      </c>
      <c r="F20" s="36" t="s">
        <v>11</v>
      </c>
    </row>
    <row r="21" ht="41.25" customHeight="1" spans="2:6">
      <c r="B21" s="23" t="s">
        <v>35</v>
      </c>
      <c r="C21" s="23"/>
      <c r="D21" s="40">
        <v>32</v>
      </c>
      <c r="E21" s="36" t="s">
        <v>36</v>
      </c>
      <c r="F21" s="45" t="s">
        <v>37</v>
      </c>
    </row>
    <row r="22" ht="23.25" customHeight="1" spans="2:6">
      <c r="B22" s="23" t="s">
        <v>38</v>
      </c>
      <c r="C22" s="23"/>
      <c r="D22" s="46">
        <f>D20/D21</f>
        <v>5000</v>
      </c>
      <c r="E22" s="36" t="s">
        <v>34</v>
      </c>
      <c r="F22" s="36" t="s">
        <v>11</v>
      </c>
    </row>
    <row r="23" ht="23.25" customHeight="1" spans="2:6">
      <c r="B23" s="23" t="s">
        <v>39</v>
      </c>
      <c r="C23" s="23"/>
      <c r="D23" s="35">
        <f>D17*D22</f>
        <v>1100</v>
      </c>
      <c r="E23" s="36" t="s">
        <v>40</v>
      </c>
      <c r="F23" s="36" t="s">
        <v>41</v>
      </c>
    </row>
    <row r="24" ht="23.25" customHeight="1" spans="2:6">
      <c r="B24" s="23" t="s">
        <v>42</v>
      </c>
      <c r="C24" s="23"/>
      <c r="D24" s="35">
        <f>D23*(1-0.2)</f>
        <v>880</v>
      </c>
      <c r="E24" s="36" t="s">
        <v>40</v>
      </c>
      <c r="F24" s="36" t="s">
        <v>43</v>
      </c>
    </row>
    <row r="25" s="18" customFormat="1" spans="2:6">
      <c r="B25" s="47"/>
      <c r="C25" s="47"/>
      <c r="D25" s="48"/>
      <c r="E25" s="49"/>
      <c r="F25" s="50"/>
    </row>
    <row r="26" ht="200" customHeight="1" spans="2:6">
      <c r="B26" s="51" t="s">
        <v>44</v>
      </c>
      <c r="C26" s="52"/>
      <c r="D26" s="52"/>
      <c r="E26" s="52"/>
      <c r="F26" s="52"/>
    </row>
  </sheetData>
  <mergeCells count="20">
    <mergeCell ref="B1:F1"/>
    <mergeCell ref="B10:C10"/>
    <mergeCell ref="B11:C11"/>
    <mergeCell ref="B12:C12"/>
    <mergeCell ref="B13:C13"/>
    <mergeCell ref="B17:C17"/>
    <mergeCell ref="B18:C18"/>
    <mergeCell ref="B19:C19"/>
    <mergeCell ref="B20:C20"/>
    <mergeCell ref="B21:C21"/>
    <mergeCell ref="B22:C22"/>
    <mergeCell ref="B23:C23"/>
    <mergeCell ref="B24:C24"/>
    <mergeCell ref="B26:F26"/>
    <mergeCell ref="B7:B8"/>
    <mergeCell ref="B14:B16"/>
    <mergeCell ref="F7:F8"/>
    <mergeCell ref="F11:F13"/>
    <mergeCell ref="F14:F16"/>
    <mergeCell ref="C7:E8"/>
  </mergeCells>
  <printOptions horizontalCentered="1"/>
  <pageMargins left="0.196850393700787" right="0.196850393700787" top="0.196850393700787" bottom="0.196850393700787" header="0.196850393700787" footer="0.196850393700787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18"/>
  <sheetViews>
    <sheetView zoomScaleSheetLayoutView="60" topLeftCell="B1" workbookViewId="0">
      <selection activeCell="C11" sqref="C11:C13"/>
    </sheetView>
  </sheetViews>
  <sheetFormatPr defaultColWidth="9" defaultRowHeight="14.25" outlineLevelCol="6"/>
  <cols>
    <col min="1" max="2" width="1.875" style="1" customWidth="1"/>
    <col min="3" max="3" width="31.25" style="1" customWidth="1"/>
    <col min="4" max="5" width="13.25" style="1" customWidth="1"/>
    <col min="6" max="6" width="19.875" style="1" customWidth="1"/>
    <col min="7" max="16384" width="9" style="1"/>
  </cols>
  <sheetData>
    <row r="1" ht="58" customHeight="1" spans="3:7">
      <c r="C1" s="2" t="s">
        <v>45</v>
      </c>
      <c r="D1" s="3"/>
      <c r="E1" s="3"/>
      <c r="F1" s="3"/>
      <c r="G1" s="4"/>
    </row>
    <row r="2" ht="28" customHeight="1" spans="3:6">
      <c r="C2" s="5" t="s">
        <v>14</v>
      </c>
      <c r="D2" s="6" t="s">
        <v>15</v>
      </c>
      <c r="E2" s="6" t="s">
        <v>16</v>
      </c>
      <c r="F2" s="6" t="s">
        <v>5</v>
      </c>
    </row>
    <row r="3" ht="18.75" customHeight="1" spans="3:6">
      <c r="C3" s="7" t="s">
        <v>46</v>
      </c>
      <c r="D3" s="8">
        <v>1200</v>
      </c>
      <c r="E3" s="9"/>
      <c r="F3" s="10" t="s">
        <v>47</v>
      </c>
    </row>
    <row r="4" ht="18.75" customHeight="1" spans="3:6">
      <c r="C4" s="7" t="s">
        <v>48</v>
      </c>
      <c r="D4" s="11">
        <f>D3/0.8</f>
        <v>1500</v>
      </c>
      <c r="E4" s="12"/>
      <c r="F4" s="10" t="s">
        <v>47</v>
      </c>
    </row>
    <row r="5" ht="18.75" customHeight="1" spans="3:6">
      <c r="C5" s="7" t="s">
        <v>29</v>
      </c>
      <c r="D5" s="8">
        <v>6</v>
      </c>
      <c r="E5" s="9"/>
      <c r="F5" s="10" t="s">
        <v>30</v>
      </c>
    </row>
    <row r="6" ht="18.75" customHeight="1" spans="3:6">
      <c r="C6" s="7" t="s">
        <v>32</v>
      </c>
      <c r="D6" s="8">
        <v>6</v>
      </c>
      <c r="E6" s="9"/>
      <c r="F6" s="10" t="s">
        <v>30</v>
      </c>
    </row>
    <row r="7" ht="18.75" customHeight="1" spans="3:6">
      <c r="C7" s="7" t="s">
        <v>33</v>
      </c>
      <c r="D7" s="13">
        <f>1000*1000/(D5*D6)</f>
        <v>27777.7777777778</v>
      </c>
      <c r="E7" s="14"/>
      <c r="F7" s="10" t="s">
        <v>49</v>
      </c>
    </row>
    <row r="8" ht="18.75" customHeight="1" spans="3:6">
      <c r="C8" s="7" t="s">
        <v>50</v>
      </c>
      <c r="D8" s="13">
        <f>D4*1000/D7</f>
        <v>54</v>
      </c>
      <c r="E8" s="14"/>
      <c r="F8" s="10" t="s">
        <v>18</v>
      </c>
    </row>
    <row r="9" ht="18.75" customHeight="1" spans="3:6">
      <c r="C9" s="7" t="s">
        <v>51</v>
      </c>
      <c r="D9" s="8">
        <v>16</v>
      </c>
      <c r="E9" s="9"/>
      <c r="F9" s="10" t="s">
        <v>36</v>
      </c>
    </row>
    <row r="10" ht="18.75" customHeight="1" spans="3:6">
      <c r="C10" s="7" t="s">
        <v>52</v>
      </c>
      <c r="D10" s="11">
        <f>D8*D9</f>
        <v>863.999999999999</v>
      </c>
      <c r="E10" s="12"/>
      <c r="F10" s="10" t="s">
        <v>18</v>
      </c>
    </row>
    <row r="11" ht="18.75" customHeight="1" spans="3:6">
      <c r="C11" s="7" t="s">
        <v>53</v>
      </c>
      <c r="D11" s="10" t="s">
        <v>22</v>
      </c>
      <c r="E11" s="15">
        <v>1</v>
      </c>
      <c r="F11" s="10" t="s">
        <v>23</v>
      </c>
    </row>
    <row r="12" ht="18.75" customHeight="1" spans="3:6">
      <c r="C12" s="7"/>
      <c r="D12" s="10" t="s">
        <v>25</v>
      </c>
      <c r="E12" s="15">
        <v>1</v>
      </c>
      <c r="F12" s="10" t="s">
        <v>23</v>
      </c>
    </row>
    <row r="13" ht="18.75" customHeight="1" spans="3:6">
      <c r="C13" s="7"/>
      <c r="D13" s="10" t="s">
        <v>26</v>
      </c>
      <c r="E13" s="15">
        <v>1</v>
      </c>
      <c r="F13" s="10" t="s">
        <v>23</v>
      </c>
    </row>
    <row r="14" ht="18.75" customHeight="1" spans="3:6">
      <c r="C14" s="7" t="s">
        <v>54</v>
      </c>
      <c r="D14" s="10" t="s">
        <v>22</v>
      </c>
      <c r="E14" s="16">
        <f>D10/10/E11*3</f>
        <v>259.2</v>
      </c>
      <c r="F14" s="10" t="s">
        <v>18</v>
      </c>
    </row>
    <row r="15" ht="18.75" customHeight="1" spans="3:6">
      <c r="C15" s="7"/>
      <c r="D15" s="10" t="s">
        <v>25</v>
      </c>
      <c r="E15" s="16">
        <f>D10/10/E12*6</f>
        <v>518.4</v>
      </c>
      <c r="F15" s="10" t="s">
        <v>18</v>
      </c>
    </row>
    <row r="16" ht="18.75" customHeight="1" spans="3:6">
      <c r="C16" s="7"/>
      <c r="D16" s="10" t="s">
        <v>26</v>
      </c>
      <c r="E16" s="16">
        <f>D10/10/E13*1</f>
        <v>86.3999999999999</v>
      </c>
      <c r="F16" s="10" t="s">
        <v>18</v>
      </c>
    </row>
    <row r="18" ht="45" customHeight="1" spans="3:6">
      <c r="C18" s="17" t="s">
        <v>55</v>
      </c>
      <c r="D18" s="17"/>
      <c r="E18" s="17"/>
      <c r="F18" s="17"/>
    </row>
  </sheetData>
  <mergeCells count="12">
    <mergeCell ref="C1:F1"/>
    <mergeCell ref="D3:E3"/>
    <mergeCell ref="D4:E4"/>
    <mergeCell ref="D5:E5"/>
    <mergeCell ref="D6:E6"/>
    <mergeCell ref="D7:E7"/>
    <mergeCell ref="D8:E8"/>
    <mergeCell ref="D9:E9"/>
    <mergeCell ref="D10:E10"/>
    <mergeCell ref="C18:F18"/>
    <mergeCell ref="C11:C13"/>
    <mergeCell ref="C14:C16"/>
  </mergeCells>
  <pageMargins left="0.75" right="0.75" top="1" bottom="1" header="0.5" footer="0.5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Display Brightness Calculator</vt:lpstr>
      <vt:lpstr>Supplementary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</cp:lastModifiedBy>
  <dcterms:created xsi:type="dcterms:W3CDTF">2008-08-12T09:30:00Z</dcterms:created>
  <cp:lastPrinted>2011-01-20T01:30:00Z</cp:lastPrinted>
  <dcterms:modified xsi:type="dcterms:W3CDTF">2026-10-10T08:52:31Z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B149EE1C74E14E62BD3F1CF58DC5CBB4_13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r8>0</vt:r8>
  </property>
</Properties>
</file>